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</sheets>
  <calcPr calcId="145621" iterateDelta="1E-4"/>
</workbook>
</file>

<file path=xl/calcChain.xml><?xml version="1.0" encoding="utf-8"?>
<calcChain xmlns="http://schemas.openxmlformats.org/spreadsheetml/2006/main">
  <c r="E6" i="1" l="1"/>
  <c r="F6" i="1" s="1"/>
  <c r="E31" i="1" l="1"/>
  <c r="F31" i="1"/>
  <c r="B57" i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32" i="1"/>
  <c r="F3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3" i="1"/>
  <c r="F33" i="1" s="1"/>
  <c r="E34" i="1"/>
  <c r="F34" i="1" s="1"/>
  <c r="E35" i="1"/>
  <c r="F35" i="1" s="1"/>
  <c r="E19" i="1"/>
  <c r="F19" i="1" s="1"/>
  <c r="E20" i="1"/>
  <c r="F20" i="1" s="1"/>
  <c r="E21" i="1"/>
  <c r="F21" i="1" s="1"/>
  <c r="E22" i="1"/>
  <c r="F22" i="1" s="1"/>
  <c r="E15" i="1"/>
  <c r="F15" i="1" s="1"/>
  <c r="E16" i="1"/>
  <c r="F16" i="1" s="1"/>
  <c r="E13" i="1"/>
  <c r="F13" i="1" s="1"/>
  <c r="E14" i="1"/>
  <c r="F14" i="1" s="1"/>
  <c r="E17" i="1"/>
  <c r="F17" i="1" s="1"/>
  <c r="E18" i="1"/>
  <c r="F18" i="1" s="1"/>
  <c r="E11" i="1"/>
  <c r="F11" i="1" s="1"/>
  <c r="E12" i="1"/>
  <c r="F12" i="1" s="1"/>
  <c r="E10" i="1"/>
  <c r="F10" i="1" s="1"/>
  <c r="E9" i="1"/>
  <c r="F9" i="1" s="1"/>
  <c r="E8" i="1"/>
  <c r="F8" i="1" s="1"/>
  <c r="E7" i="1"/>
  <c r="F7" i="1" s="1"/>
  <c r="F57" i="1" s="1"/>
  <c r="E60" i="1" s="1"/>
</calcChain>
</file>

<file path=xl/sharedStrings.xml><?xml version="1.0" encoding="utf-8"?>
<sst xmlns="http://schemas.openxmlformats.org/spreadsheetml/2006/main" count="63" uniqueCount="63">
  <si>
    <t>Dati fattura</t>
  </si>
  <si>
    <t>numero</t>
  </si>
  <si>
    <t>importo dovuto</t>
  </si>
  <si>
    <t>data scadenza</t>
  </si>
  <si>
    <t>data pagamento</t>
  </si>
  <si>
    <t>giorni effettivi</t>
  </si>
  <si>
    <t>parametri</t>
  </si>
  <si>
    <t>(IVA esclusa)</t>
  </si>
  <si>
    <t>(imponibile)</t>
  </si>
  <si>
    <t>TOTALE</t>
  </si>
  <si>
    <t>INDICATORE DI TEMPESTIVITÀ DEI PAGAMENTI: trimestre  1 ottobre   31 dicembre 2016</t>
  </si>
  <si>
    <t>823/F</t>
  </si>
  <si>
    <t>82/16</t>
  </si>
  <si>
    <t>83/16</t>
  </si>
  <si>
    <t>42396</t>
  </si>
  <si>
    <t>FATTPA 4-16</t>
  </si>
  <si>
    <t>4/PA</t>
  </si>
  <si>
    <t>FATTPA 81_16</t>
  </si>
  <si>
    <t>8716229181</t>
  </si>
  <si>
    <t>8716229962</t>
  </si>
  <si>
    <t>258/02</t>
  </si>
  <si>
    <t>5795</t>
  </si>
  <si>
    <t>5816</t>
  </si>
  <si>
    <t>510</t>
  </si>
  <si>
    <t>1_16</t>
  </si>
  <si>
    <t>29/PA</t>
  </si>
  <si>
    <t>288/02</t>
  </si>
  <si>
    <t>278/02</t>
  </si>
  <si>
    <t>277/02</t>
  </si>
  <si>
    <t>289/02</t>
  </si>
  <si>
    <t>290/02</t>
  </si>
  <si>
    <t>291/02</t>
  </si>
  <si>
    <t>33</t>
  </si>
  <si>
    <t>V5/0028950</t>
  </si>
  <si>
    <t>6815</t>
  </si>
  <si>
    <t>6909</t>
  </si>
  <si>
    <t>307/02</t>
  </si>
  <si>
    <t>319/02</t>
  </si>
  <si>
    <t>6963</t>
  </si>
  <si>
    <t>V5/0031246</t>
  </si>
  <si>
    <t>1394/PA</t>
  </si>
  <si>
    <t>8716311682</t>
  </si>
  <si>
    <t>39/PA</t>
  </si>
  <si>
    <t>20164E39522</t>
  </si>
  <si>
    <t>8716335045</t>
  </si>
  <si>
    <t>PA/8</t>
  </si>
  <si>
    <t>344/02</t>
  </si>
  <si>
    <t>V50034823</t>
  </si>
  <si>
    <t>7711</t>
  </si>
  <si>
    <t>7710</t>
  </si>
  <si>
    <t>44/PA</t>
  </si>
  <si>
    <t>42/PA</t>
  </si>
  <si>
    <t>43/PA</t>
  </si>
  <si>
    <t>45/PA</t>
  </si>
  <si>
    <t>46/PA</t>
  </si>
  <si>
    <t>100</t>
  </si>
  <si>
    <t>7847</t>
  </si>
  <si>
    <t>7851</t>
  </si>
  <si>
    <t>7850</t>
  </si>
  <si>
    <t>7849</t>
  </si>
  <si>
    <t>7848</t>
  </si>
  <si>
    <t>FC70111</t>
  </si>
  <si>
    <t xml:space="preserve">INDICATORE DI TEMPESTIVITÀ DEI PAGAMENTI:  (Il valore elevato è dovuto al pagamento ritardato di una fattura relativa al progetto "Scuole Belle" con scadenza 27-5-2016 per la quale i fondi Ministeriali sono pervenuti a dicembre 2016)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</si>
</sst>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3"/>
      <name val="Calibri"/>
      <family val="2"/>
    </font>
    <font>
      <b/>
      <sz val="11"/>
      <color indexed="9"/>
      <name val="Calibri"/>
      <family val="2"/>
      <charset val="1"/>
    </font>
    <font>
      <b/>
      <sz val="11"/>
      <color theme="0"/>
      <name val="Calibri"/>
      <family val="2"/>
      <charset val="1"/>
    </font>
    <font>
      <sz val="11"/>
      <color indexed="9"/>
      <name val="Calibri"/>
      <family val="2"/>
      <charset val="1"/>
    </font>
    <font>
      <i/>
      <sz val="9"/>
      <color indexed="9"/>
      <name val="Calibri"/>
      <family val="2"/>
      <charset val="1"/>
    </font>
    <font>
      <b/>
      <sz val="12"/>
      <color indexed="63"/>
      <name val="Calibri"/>
      <family val="2"/>
      <charset val="1"/>
    </font>
    <font>
      <b/>
      <sz val="14"/>
      <color indexed="63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54"/>
        <bgColor indexed="63"/>
      </patternFill>
    </fill>
    <fill>
      <patternFill patternType="solid">
        <fgColor theme="0"/>
        <bgColor indexed="63"/>
      </patternFill>
    </fill>
    <fill>
      <patternFill patternType="solid">
        <fgColor indexed="27"/>
        <bgColor indexed="41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vertical="top" wrapText="1"/>
    </xf>
    <xf numFmtId="49" fontId="0" fillId="0" borderId="13" xfId="0" applyNumberFormat="1" applyFill="1" applyBorder="1" applyAlignment="1">
      <alignment vertical="center"/>
    </xf>
    <xf numFmtId="43" fontId="0" fillId="0" borderId="14" xfId="1" applyFont="1" applyFill="1" applyBorder="1" applyAlignment="1" applyProtection="1">
      <alignment vertical="center"/>
    </xf>
    <xf numFmtId="14" fontId="0" fillId="0" borderId="14" xfId="0" applyNumberFormat="1" applyFont="1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164" fontId="0" fillId="5" borderId="16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>
      <alignment vertical="center"/>
    </xf>
    <xf numFmtId="43" fontId="3" fillId="3" borderId="9" xfId="1" applyFont="1" applyFill="1" applyBorder="1" applyAlignment="1" applyProtection="1">
      <alignment vertical="center"/>
    </xf>
    <xf numFmtId="14" fontId="3" fillId="3" borderId="9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164" fontId="3" fillId="3" borderId="10" xfId="1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4" fontId="8" fillId="5" borderId="3" xfId="0" applyNumberFormat="1" applyFont="1" applyFill="1" applyBorder="1" applyAlignment="1">
      <alignment horizontal="center" vertical="center"/>
    </xf>
    <xf numFmtId="49" fontId="0" fillId="0" borderId="18" xfId="0" applyNumberFormat="1" applyFill="1" applyBorder="1" applyAlignment="1">
      <alignment vertical="center"/>
    </xf>
    <xf numFmtId="43" fontId="0" fillId="0" borderId="19" xfId="1" applyFont="1" applyFill="1" applyBorder="1" applyAlignment="1" applyProtection="1">
      <alignment vertical="center"/>
    </xf>
    <xf numFmtId="14" fontId="0" fillId="0" borderId="1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topLeftCell="A31" workbookViewId="0">
      <selection activeCell="E60" sqref="E60"/>
    </sheetView>
  </sheetViews>
  <sheetFormatPr defaultRowHeight="15" x14ac:dyDescent="0.25"/>
  <cols>
    <col min="1" max="1" width="14" customWidth="1"/>
    <col min="2" max="2" width="13.140625" customWidth="1"/>
    <col min="3" max="3" width="14.42578125" customWidth="1"/>
    <col min="4" max="4" width="18" customWidth="1"/>
    <col min="5" max="5" width="11.85546875" customWidth="1"/>
    <col min="6" max="6" width="13.7109375" customWidth="1"/>
  </cols>
  <sheetData>
    <row r="1" spans="1:6" ht="59.25" customHeight="1" thickBot="1" x14ac:dyDescent="0.3">
      <c r="A1" s="1"/>
      <c r="B1" s="25" t="s">
        <v>10</v>
      </c>
      <c r="C1" s="26"/>
      <c r="D1" s="26"/>
      <c r="E1" s="27"/>
      <c r="F1" s="1"/>
    </row>
    <row r="2" spans="1:6" ht="21" customHeight="1" x14ac:dyDescent="0.25">
      <c r="A2" s="1"/>
      <c r="B2" s="2"/>
      <c r="C2" s="2"/>
      <c r="D2" s="2"/>
      <c r="E2" s="2"/>
      <c r="F2" s="3"/>
    </row>
    <row r="3" spans="1:6" x14ac:dyDescent="0.25">
      <c r="A3" s="28" t="s">
        <v>0</v>
      </c>
      <c r="B3" s="29"/>
      <c r="C3" s="29"/>
      <c r="D3" s="29"/>
      <c r="E3" s="4"/>
      <c r="F3" s="3"/>
    </row>
    <row r="4" spans="1:6" ht="30" x14ac:dyDescent="0.25">
      <c r="A4" s="30" t="s">
        <v>1</v>
      </c>
      <c r="B4" s="5" t="s">
        <v>2</v>
      </c>
      <c r="C4" s="31" t="s">
        <v>3</v>
      </c>
      <c r="D4" s="5" t="s">
        <v>4</v>
      </c>
      <c r="E4" s="32" t="s">
        <v>5</v>
      </c>
      <c r="F4" s="22" t="s">
        <v>6</v>
      </c>
    </row>
    <row r="5" spans="1:6" x14ac:dyDescent="0.25">
      <c r="A5" s="30"/>
      <c r="B5" s="6" t="s">
        <v>7</v>
      </c>
      <c r="C5" s="31"/>
      <c r="D5" s="6" t="s">
        <v>8</v>
      </c>
      <c r="E5" s="33"/>
      <c r="F5" s="23"/>
    </row>
    <row r="6" spans="1:6" x14ac:dyDescent="0.25">
      <c r="A6" s="7" t="s">
        <v>11</v>
      </c>
      <c r="B6" s="8">
        <v>10327.870000000001</v>
      </c>
      <c r="C6" s="9">
        <v>42517</v>
      </c>
      <c r="D6" s="9">
        <v>42719</v>
      </c>
      <c r="E6" s="10">
        <f>IF(AND(C6&lt;&gt;"",D6&lt;&gt;""),D6-C6,"")</f>
        <v>202</v>
      </c>
      <c r="F6" s="11">
        <f t="shared" ref="F6:F11" si="0">IF(AND(E6&lt;&gt;"",B6&lt;&gt;""),E6*B6,"")</f>
        <v>2086229.7400000002</v>
      </c>
    </row>
    <row r="7" spans="1:6" x14ac:dyDescent="0.25">
      <c r="A7" s="7" t="s">
        <v>61</v>
      </c>
      <c r="B7" s="8">
        <v>578.27</v>
      </c>
      <c r="C7" s="9">
        <v>42602</v>
      </c>
      <c r="D7" s="9">
        <v>42669</v>
      </c>
      <c r="E7" s="10">
        <f>IF(AND(C7&lt;&gt;"",D7&lt;&gt;""),D7-C7,"")</f>
        <v>67</v>
      </c>
      <c r="F7" s="11">
        <f t="shared" si="0"/>
        <v>38744.089999999997</v>
      </c>
    </row>
    <row r="8" spans="1:6" x14ac:dyDescent="0.25">
      <c r="A8" s="7" t="s">
        <v>12</v>
      </c>
      <c r="B8" s="8">
        <v>14300</v>
      </c>
      <c r="C8" s="9">
        <v>42609</v>
      </c>
      <c r="D8" s="9">
        <v>42650</v>
      </c>
      <c r="E8" s="10">
        <f>IF(AND(C8&lt;&gt;"",D8&lt;&gt;""),D8-C8,"")</f>
        <v>41</v>
      </c>
      <c r="F8" s="11">
        <f t="shared" si="0"/>
        <v>586300</v>
      </c>
    </row>
    <row r="9" spans="1:6" x14ac:dyDescent="0.25">
      <c r="A9" s="7" t="s">
        <v>13</v>
      </c>
      <c r="B9" s="8">
        <v>255</v>
      </c>
      <c r="C9" s="9">
        <v>42609</v>
      </c>
      <c r="D9" s="9">
        <v>42650</v>
      </c>
      <c r="E9" s="10">
        <f>IF(AND(C9&lt;&gt;"",D9&lt;&gt;""),D9-C9,"")</f>
        <v>41</v>
      </c>
      <c r="F9" s="11">
        <f t="shared" si="0"/>
        <v>10455</v>
      </c>
    </row>
    <row r="10" spans="1:6" x14ac:dyDescent="0.25">
      <c r="A10" s="7" t="s">
        <v>14</v>
      </c>
      <c r="B10" s="8">
        <v>200</v>
      </c>
      <c r="C10" s="9">
        <v>42612</v>
      </c>
      <c r="D10" s="9">
        <v>42581</v>
      </c>
      <c r="E10" s="10">
        <f>IF(AND(C10&lt;&gt;"",D10&lt;&gt;""),D10-C10,"")</f>
        <v>-31</v>
      </c>
      <c r="F10" s="11">
        <f t="shared" si="0"/>
        <v>-6200</v>
      </c>
    </row>
    <row r="11" spans="1:6" x14ac:dyDescent="0.25">
      <c r="A11" s="19" t="s">
        <v>15</v>
      </c>
      <c r="B11" s="20">
        <v>55.7</v>
      </c>
      <c r="C11" s="21">
        <v>42618</v>
      </c>
      <c r="D11" s="21">
        <v>42650</v>
      </c>
      <c r="E11" s="10">
        <f t="shared" ref="E11:E56" si="1">IF(AND(C11&lt;&gt;"",D11&lt;&gt;""),D11-C11,"")</f>
        <v>32</v>
      </c>
      <c r="F11" s="11">
        <f t="shared" si="0"/>
        <v>1782.4</v>
      </c>
    </row>
    <row r="12" spans="1:6" x14ac:dyDescent="0.25">
      <c r="A12" s="19" t="s">
        <v>16</v>
      </c>
      <c r="B12" s="20">
        <v>100</v>
      </c>
      <c r="C12" s="21">
        <v>42643</v>
      </c>
      <c r="D12" s="21">
        <v>42650</v>
      </c>
      <c r="E12" s="10">
        <f t="shared" si="1"/>
        <v>7</v>
      </c>
      <c r="F12" s="11">
        <f t="shared" ref="F12:F56" si="2">IF(AND(E12&lt;&gt;"",B12&lt;&gt;""),E12*B12,"")</f>
        <v>700</v>
      </c>
    </row>
    <row r="13" spans="1:6" x14ac:dyDescent="0.25">
      <c r="A13" s="19" t="s">
        <v>17</v>
      </c>
      <c r="B13" s="20">
        <v>257.5</v>
      </c>
      <c r="C13" s="21">
        <v>42644</v>
      </c>
      <c r="D13" s="21">
        <v>42650</v>
      </c>
      <c r="E13" s="10">
        <f t="shared" si="1"/>
        <v>6</v>
      </c>
      <c r="F13" s="11">
        <f t="shared" si="2"/>
        <v>1545</v>
      </c>
    </row>
    <row r="14" spans="1:6" x14ac:dyDescent="0.25">
      <c r="A14" s="19" t="s">
        <v>18</v>
      </c>
      <c r="B14" s="20">
        <v>31.92</v>
      </c>
      <c r="C14" s="21">
        <v>42645</v>
      </c>
      <c r="D14" s="21">
        <v>42650</v>
      </c>
      <c r="E14" s="10">
        <f t="shared" si="1"/>
        <v>5</v>
      </c>
      <c r="F14" s="11">
        <f t="shared" si="2"/>
        <v>159.60000000000002</v>
      </c>
    </row>
    <row r="15" spans="1:6" x14ac:dyDescent="0.25">
      <c r="A15" s="19" t="s">
        <v>19</v>
      </c>
      <c r="B15" s="20">
        <v>17.079999999999998</v>
      </c>
      <c r="C15" s="21">
        <v>42645</v>
      </c>
      <c r="D15" s="21">
        <v>42650</v>
      </c>
      <c r="E15" s="10">
        <f t="shared" si="1"/>
        <v>5</v>
      </c>
      <c r="F15" s="11">
        <f t="shared" si="2"/>
        <v>85.399999999999991</v>
      </c>
    </row>
    <row r="16" spans="1:6" x14ac:dyDescent="0.25">
      <c r="A16" s="19" t="s">
        <v>20</v>
      </c>
      <c r="B16" s="20">
        <v>812.82</v>
      </c>
      <c r="C16" s="21">
        <v>42652</v>
      </c>
      <c r="D16" s="21">
        <v>42650</v>
      </c>
      <c r="E16" s="10">
        <f t="shared" si="1"/>
        <v>-2</v>
      </c>
      <c r="F16" s="11">
        <f t="shared" si="2"/>
        <v>-1625.64</v>
      </c>
    </row>
    <row r="17" spans="1:6" x14ac:dyDescent="0.25">
      <c r="A17" s="19" t="s">
        <v>21</v>
      </c>
      <c r="B17" s="20">
        <v>259.58</v>
      </c>
      <c r="C17" s="21">
        <v>42665</v>
      </c>
      <c r="D17" s="21">
        <v>42650</v>
      </c>
      <c r="E17" s="10">
        <f t="shared" si="1"/>
        <v>-15</v>
      </c>
      <c r="F17" s="11">
        <f t="shared" si="2"/>
        <v>-3893.7</v>
      </c>
    </row>
    <row r="18" spans="1:6" x14ac:dyDescent="0.25">
      <c r="A18" s="19" t="s">
        <v>22</v>
      </c>
      <c r="B18" s="20">
        <v>244.67</v>
      </c>
      <c r="C18" s="21">
        <v>42666</v>
      </c>
      <c r="D18" s="21">
        <v>42650</v>
      </c>
      <c r="E18" s="10">
        <f t="shared" si="1"/>
        <v>-16</v>
      </c>
      <c r="F18" s="11">
        <f t="shared" si="2"/>
        <v>-3914.72</v>
      </c>
    </row>
    <row r="19" spans="1:6" x14ac:dyDescent="0.25">
      <c r="A19" s="19" t="s">
        <v>23</v>
      </c>
      <c r="B19" s="20">
        <v>1041.69</v>
      </c>
      <c r="C19" s="21">
        <v>42670</v>
      </c>
      <c r="D19" s="21">
        <v>42650</v>
      </c>
      <c r="E19" s="10">
        <f t="shared" si="1"/>
        <v>-20</v>
      </c>
      <c r="F19" s="11">
        <f t="shared" si="2"/>
        <v>-20833.800000000003</v>
      </c>
    </row>
    <row r="20" spans="1:6" x14ac:dyDescent="0.25">
      <c r="A20" s="19" t="s">
        <v>24</v>
      </c>
      <c r="B20" s="20">
        <v>221.4</v>
      </c>
      <c r="C20" s="21">
        <v>42673</v>
      </c>
      <c r="D20" s="21">
        <v>42669</v>
      </c>
      <c r="E20" s="10">
        <f t="shared" si="1"/>
        <v>-4</v>
      </c>
      <c r="F20" s="11">
        <f t="shared" si="2"/>
        <v>-885.6</v>
      </c>
    </row>
    <row r="21" spans="1:6" x14ac:dyDescent="0.25">
      <c r="A21" s="19" t="s">
        <v>25</v>
      </c>
      <c r="B21" s="20">
        <v>490</v>
      </c>
      <c r="C21" s="21">
        <v>42675</v>
      </c>
      <c r="D21" s="21">
        <v>42669</v>
      </c>
      <c r="E21" s="10">
        <f t="shared" si="1"/>
        <v>-6</v>
      </c>
      <c r="F21" s="11">
        <f t="shared" si="2"/>
        <v>-2940</v>
      </c>
    </row>
    <row r="22" spans="1:6" x14ac:dyDescent="0.25">
      <c r="A22" s="19" t="s">
        <v>26</v>
      </c>
      <c r="B22" s="20">
        <v>10</v>
      </c>
      <c r="C22" s="21">
        <v>42679</v>
      </c>
      <c r="D22" s="21">
        <v>42669</v>
      </c>
      <c r="E22" s="10">
        <f t="shared" si="1"/>
        <v>-10</v>
      </c>
      <c r="F22" s="11">
        <f t="shared" si="2"/>
        <v>-100</v>
      </c>
    </row>
    <row r="23" spans="1:6" x14ac:dyDescent="0.25">
      <c r="A23" s="19" t="s">
        <v>27</v>
      </c>
      <c r="B23" s="20">
        <v>223.41</v>
      </c>
      <c r="C23" s="21">
        <v>42679</v>
      </c>
      <c r="D23" s="21">
        <v>42669</v>
      </c>
      <c r="E23" s="10">
        <f t="shared" si="1"/>
        <v>-10</v>
      </c>
      <c r="F23" s="11">
        <f t="shared" si="2"/>
        <v>-2234.1</v>
      </c>
    </row>
    <row r="24" spans="1:6" x14ac:dyDescent="0.25">
      <c r="A24" s="19" t="s">
        <v>28</v>
      </c>
      <c r="B24" s="20">
        <v>72.849999999999994</v>
      </c>
      <c r="C24" s="21">
        <v>42679</v>
      </c>
      <c r="D24" s="21">
        <v>42669</v>
      </c>
      <c r="E24" s="10">
        <f t="shared" si="1"/>
        <v>-10</v>
      </c>
      <c r="F24" s="11">
        <f t="shared" si="2"/>
        <v>-728.5</v>
      </c>
    </row>
    <row r="25" spans="1:6" x14ac:dyDescent="0.25">
      <c r="A25" s="19" t="s">
        <v>29</v>
      </c>
      <c r="B25" s="20">
        <v>198.5</v>
      </c>
      <c r="C25" s="21">
        <v>42679</v>
      </c>
      <c r="D25" s="21">
        <v>42669</v>
      </c>
      <c r="E25" s="10">
        <f t="shared" si="1"/>
        <v>-10</v>
      </c>
      <c r="F25" s="11">
        <f t="shared" si="2"/>
        <v>-1985</v>
      </c>
    </row>
    <row r="26" spans="1:6" x14ac:dyDescent="0.25">
      <c r="A26" s="19" t="s">
        <v>30</v>
      </c>
      <c r="B26" s="20">
        <v>63.5</v>
      </c>
      <c r="C26" s="21">
        <v>42679</v>
      </c>
      <c r="D26" s="21">
        <v>42669</v>
      </c>
      <c r="E26" s="10">
        <f t="shared" si="1"/>
        <v>-10</v>
      </c>
      <c r="F26" s="11">
        <f t="shared" si="2"/>
        <v>-635</v>
      </c>
    </row>
    <row r="27" spans="1:6" x14ac:dyDescent="0.25">
      <c r="A27" s="19" t="s">
        <v>31</v>
      </c>
      <c r="B27" s="20">
        <v>345</v>
      </c>
      <c r="C27" s="21">
        <v>42679</v>
      </c>
      <c r="D27" s="21">
        <v>42669</v>
      </c>
      <c r="E27" s="10">
        <f t="shared" si="1"/>
        <v>-10</v>
      </c>
      <c r="F27" s="11">
        <f t="shared" si="2"/>
        <v>-3450</v>
      </c>
    </row>
    <row r="28" spans="1:6" x14ac:dyDescent="0.25">
      <c r="A28" s="19" t="s">
        <v>32</v>
      </c>
      <c r="B28" s="20">
        <v>317.99</v>
      </c>
      <c r="C28" s="21">
        <v>42681</v>
      </c>
      <c r="D28" s="21">
        <v>42669</v>
      </c>
      <c r="E28" s="10">
        <f t="shared" si="1"/>
        <v>-12</v>
      </c>
      <c r="F28" s="11">
        <f t="shared" si="2"/>
        <v>-3815.88</v>
      </c>
    </row>
    <row r="29" spans="1:6" x14ac:dyDescent="0.25">
      <c r="A29" s="19" t="s">
        <v>33</v>
      </c>
      <c r="B29" s="20">
        <v>4554.1099999999997</v>
      </c>
      <c r="C29" s="21">
        <v>42689</v>
      </c>
      <c r="D29" s="21">
        <v>42669</v>
      </c>
      <c r="E29" s="10">
        <f t="shared" si="1"/>
        <v>-20</v>
      </c>
      <c r="F29" s="11">
        <f t="shared" si="2"/>
        <v>-91082.2</v>
      </c>
    </row>
    <row r="30" spans="1:6" x14ac:dyDescent="0.25">
      <c r="A30" s="19" t="s">
        <v>34</v>
      </c>
      <c r="B30" s="20">
        <v>159.97999999999999</v>
      </c>
      <c r="C30" s="21">
        <v>42706</v>
      </c>
      <c r="D30" s="21">
        <v>42685</v>
      </c>
      <c r="E30" s="10">
        <f t="shared" si="1"/>
        <v>-21</v>
      </c>
      <c r="F30" s="11">
        <f t="shared" si="2"/>
        <v>-3359.58</v>
      </c>
    </row>
    <row r="31" spans="1:6" x14ac:dyDescent="0.25">
      <c r="A31" s="19" t="s">
        <v>35</v>
      </c>
      <c r="B31" s="20">
        <v>383.45</v>
      </c>
      <c r="C31" s="21">
        <v>42711</v>
      </c>
      <c r="D31" s="21">
        <v>42685</v>
      </c>
      <c r="E31" s="10">
        <f t="shared" si="1"/>
        <v>-26</v>
      </c>
      <c r="F31" s="11">
        <f t="shared" si="2"/>
        <v>-9969.6999999999989</v>
      </c>
    </row>
    <row r="32" spans="1:6" x14ac:dyDescent="0.25">
      <c r="A32" s="19" t="s">
        <v>36</v>
      </c>
      <c r="B32" s="20">
        <v>602.20000000000005</v>
      </c>
      <c r="C32" s="21">
        <v>42681</v>
      </c>
      <c r="D32" s="21">
        <v>42685</v>
      </c>
      <c r="E32" s="10">
        <f t="shared" si="1"/>
        <v>4</v>
      </c>
      <c r="F32" s="11">
        <f t="shared" si="2"/>
        <v>2408.8000000000002</v>
      </c>
    </row>
    <row r="33" spans="1:6" x14ac:dyDescent="0.25">
      <c r="A33" s="19" t="s">
        <v>37</v>
      </c>
      <c r="B33" s="20">
        <v>30</v>
      </c>
      <c r="C33" s="21">
        <v>42711</v>
      </c>
      <c r="D33" s="21">
        <v>42685</v>
      </c>
      <c r="E33" s="10">
        <f t="shared" si="1"/>
        <v>-26</v>
      </c>
      <c r="F33" s="11">
        <f t="shared" si="2"/>
        <v>-780</v>
      </c>
    </row>
    <row r="34" spans="1:6" x14ac:dyDescent="0.25">
      <c r="A34" s="19" t="s">
        <v>38</v>
      </c>
      <c r="B34" s="20">
        <v>147.19</v>
      </c>
      <c r="C34" s="21">
        <v>42712</v>
      </c>
      <c r="D34" s="21">
        <v>42685</v>
      </c>
      <c r="E34" s="10">
        <f t="shared" si="1"/>
        <v>-27</v>
      </c>
      <c r="F34" s="11">
        <f t="shared" si="2"/>
        <v>-3974.13</v>
      </c>
    </row>
    <row r="35" spans="1:6" x14ac:dyDescent="0.25">
      <c r="A35" s="19" t="s">
        <v>39</v>
      </c>
      <c r="B35" s="20">
        <v>4554.1099999999997</v>
      </c>
      <c r="C35" s="21">
        <v>42712</v>
      </c>
      <c r="D35" s="21">
        <v>42685</v>
      </c>
      <c r="E35" s="10">
        <f t="shared" si="1"/>
        <v>-27</v>
      </c>
      <c r="F35" s="11">
        <f t="shared" si="2"/>
        <v>-122960.96999999999</v>
      </c>
    </row>
    <row r="36" spans="1:6" x14ac:dyDescent="0.25">
      <c r="A36" s="19" t="s">
        <v>40</v>
      </c>
      <c r="B36" s="20">
        <v>1000</v>
      </c>
      <c r="C36" s="21">
        <v>42714</v>
      </c>
      <c r="D36" s="21">
        <v>42699</v>
      </c>
      <c r="E36" s="10">
        <f t="shared" si="1"/>
        <v>-15</v>
      </c>
      <c r="F36" s="11">
        <f t="shared" si="2"/>
        <v>-15000</v>
      </c>
    </row>
    <row r="37" spans="1:6" x14ac:dyDescent="0.25">
      <c r="A37" s="19" t="s">
        <v>41</v>
      </c>
      <c r="B37" s="20">
        <v>97.58</v>
      </c>
      <c r="C37" s="21">
        <v>42721</v>
      </c>
      <c r="D37" s="21">
        <v>42699</v>
      </c>
      <c r="E37" s="10">
        <f t="shared" si="1"/>
        <v>-22</v>
      </c>
      <c r="F37" s="11">
        <f t="shared" si="2"/>
        <v>-2146.7599999999998</v>
      </c>
    </row>
    <row r="38" spans="1:6" x14ac:dyDescent="0.25">
      <c r="A38" s="19" t="s">
        <v>42</v>
      </c>
      <c r="B38" s="20">
        <v>536.1</v>
      </c>
      <c r="C38" s="21">
        <v>42728</v>
      </c>
      <c r="D38" s="21">
        <v>42709</v>
      </c>
      <c r="E38" s="10">
        <f t="shared" si="1"/>
        <v>-19</v>
      </c>
      <c r="F38" s="11">
        <f t="shared" si="2"/>
        <v>-10185.9</v>
      </c>
    </row>
    <row r="39" spans="1:6" x14ac:dyDescent="0.25">
      <c r="A39" s="19" t="s">
        <v>43</v>
      </c>
      <c r="B39" s="20">
        <v>60</v>
      </c>
      <c r="C39" s="21">
        <v>42729</v>
      </c>
      <c r="D39" s="21">
        <v>42709</v>
      </c>
      <c r="E39" s="10">
        <f t="shared" si="1"/>
        <v>-20</v>
      </c>
      <c r="F39" s="11">
        <f t="shared" si="2"/>
        <v>-1200</v>
      </c>
    </row>
    <row r="40" spans="1:6" x14ac:dyDescent="0.25">
      <c r="A40" s="19" t="s">
        <v>44</v>
      </c>
      <c r="B40" s="20">
        <v>65.61</v>
      </c>
      <c r="C40" s="21">
        <v>42736</v>
      </c>
      <c r="D40" s="21">
        <v>42709</v>
      </c>
      <c r="E40" s="10">
        <f t="shared" si="1"/>
        <v>-27</v>
      </c>
      <c r="F40" s="11">
        <f t="shared" si="2"/>
        <v>-1771.47</v>
      </c>
    </row>
    <row r="41" spans="1:6" x14ac:dyDescent="0.25">
      <c r="A41" s="19" t="s">
        <v>45</v>
      </c>
      <c r="B41" s="20">
        <v>262</v>
      </c>
      <c r="C41" s="21">
        <v>42737</v>
      </c>
      <c r="D41" s="21">
        <v>42709</v>
      </c>
      <c r="E41" s="10">
        <f t="shared" si="1"/>
        <v>-28</v>
      </c>
      <c r="F41" s="11">
        <f t="shared" si="2"/>
        <v>-7336</v>
      </c>
    </row>
    <row r="42" spans="1:6" x14ac:dyDescent="0.25">
      <c r="A42" s="19" t="s">
        <v>46</v>
      </c>
      <c r="B42" s="20">
        <v>309.35000000000002</v>
      </c>
      <c r="C42" s="21">
        <v>42741</v>
      </c>
      <c r="D42" s="21">
        <v>42717</v>
      </c>
      <c r="E42" s="10">
        <f t="shared" si="1"/>
        <v>-24</v>
      </c>
      <c r="F42" s="11">
        <f t="shared" si="2"/>
        <v>-7424.4000000000005</v>
      </c>
    </row>
    <row r="43" spans="1:6" x14ac:dyDescent="0.25">
      <c r="A43" s="19" t="s">
        <v>47</v>
      </c>
      <c r="B43" s="20">
        <v>4554.1099999999997</v>
      </c>
      <c r="C43" s="21">
        <v>42741</v>
      </c>
      <c r="D43" s="21">
        <v>42717</v>
      </c>
      <c r="E43" s="10">
        <f t="shared" si="1"/>
        <v>-24</v>
      </c>
      <c r="F43" s="11">
        <f t="shared" si="2"/>
        <v>-109298.63999999998</v>
      </c>
    </row>
    <row r="44" spans="1:6" x14ac:dyDescent="0.25">
      <c r="A44" s="19" t="s">
        <v>48</v>
      </c>
      <c r="B44" s="20">
        <v>371.65</v>
      </c>
      <c r="C44" s="21">
        <v>42742</v>
      </c>
      <c r="D44" s="21">
        <v>42717</v>
      </c>
      <c r="E44" s="10">
        <f t="shared" si="1"/>
        <v>-25</v>
      </c>
      <c r="F44" s="11">
        <f t="shared" si="2"/>
        <v>-9291.25</v>
      </c>
    </row>
    <row r="45" spans="1:6" x14ac:dyDescent="0.25">
      <c r="A45" s="19" t="s">
        <v>49</v>
      </c>
      <c r="B45" s="20">
        <v>522.85</v>
      </c>
      <c r="C45" s="21">
        <v>42742</v>
      </c>
      <c r="D45" s="21">
        <v>42717</v>
      </c>
      <c r="E45" s="10">
        <f t="shared" si="1"/>
        <v>-25</v>
      </c>
      <c r="F45" s="11">
        <f t="shared" si="2"/>
        <v>-13071.25</v>
      </c>
    </row>
    <row r="46" spans="1:6" x14ac:dyDescent="0.25">
      <c r="A46" s="19" t="s">
        <v>50</v>
      </c>
      <c r="B46" s="20">
        <v>1528</v>
      </c>
      <c r="C46" s="21">
        <v>42742</v>
      </c>
      <c r="D46" s="21">
        <v>42717</v>
      </c>
      <c r="E46" s="10">
        <f t="shared" si="1"/>
        <v>-25</v>
      </c>
      <c r="F46" s="11">
        <f t="shared" si="2"/>
        <v>-38200</v>
      </c>
    </row>
    <row r="47" spans="1:6" x14ac:dyDescent="0.25">
      <c r="A47" s="19" t="s">
        <v>51</v>
      </c>
      <c r="B47" s="20">
        <v>286.3</v>
      </c>
      <c r="C47" s="21">
        <v>42742</v>
      </c>
      <c r="D47" s="21">
        <v>42717</v>
      </c>
      <c r="E47" s="10">
        <f t="shared" si="1"/>
        <v>-25</v>
      </c>
      <c r="F47" s="11">
        <f t="shared" si="2"/>
        <v>-7157.5</v>
      </c>
    </row>
    <row r="48" spans="1:6" x14ac:dyDescent="0.25">
      <c r="A48" s="19" t="s">
        <v>52</v>
      </c>
      <c r="B48" s="20">
        <v>711.8</v>
      </c>
      <c r="C48" s="21">
        <v>42742</v>
      </c>
      <c r="D48" s="21">
        <v>42717</v>
      </c>
      <c r="E48" s="10">
        <f t="shared" si="1"/>
        <v>-25</v>
      </c>
      <c r="F48" s="11">
        <f t="shared" si="2"/>
        <v>-17795</v>
      </c>
    </row>
    <row r="49" spans="1:6" x14ac:dyDescent="0.25">
      <c r="A49" s="19" t="s">
        <v>53</v>
      </c>
      <c r="B49" s="20">
        <v>64.75</v>
      </c>
      <c r="C49" s="21">
        <v>42742</v>
      </c>
      <c r="D49" s="21">
        <v>42717</v>
      </c>
      <c r="E49" s="10">
        <f t="shared" si="1"/>
        <v>-25</v>
      </c>
      <c r="F49" s="11">
        <f t="shared" si="2"/>
        <v>-1618.75</v>
      </c>
    </row>
    <row r="50" spans="1:6" x14ac:dyDescent="0.25">
      <c r="A50" s="19" t="s">
        <v>54</v>
      </c>
      <c r="B50" s="20">
        <v>99</v>
      </c>
      <c r="C50" s="21">
        <v>42742</v>
      </c>
      <c r="D50" s="21">
        <v>42717</v>
      </c>
      <c r="E50" s="10">
        <f t="shared" si="1"/>
        <v>-25</v>
      </c>
      <c r="F50" s="11">
        <f t="shared" si="2"/>
        <v>-2475</v>
      </c>
    </row>
    <row r="51" spans="1:6" x14ac:dyDescent="0.25">
      <c r="A51" s="19" t="s">
        <v>55</v>
      </c>
      <c r="B51" s="20">
        <v>5600</v>
      </c>
      <c r="C51" s="21">
        <v>42748</v>
      </c>
      <c r="D51" s="21">
        <v>42718</v>
      </c>
      <c r="E51" s="10">
        <f t="shared" si="1"/>
        <v>-30</v>
      </c>
      <c r="F51" s="11">
        <f t="shared" si="2"/>
        <v>-168000</v>
      </c>
    </row>
    <row r="52" spans="1:6" x14ac:dyDescent="0.25">
      <c r="A52" s="19" t="s">
        <v>56</v>
      </c>
      <c r="B52" s="20">
        <v>16.39</v>
      </c>
      <c r="C52" s="21">
        <v>42748</v>
      </c>
      <c r="D52" s="21">
        <v>42718</v>
      </c>
      <c r="E52" s="10">
        <f t="shared" si="1"/>
        <v>-30</v>
      </c>
      <c r="F52" s="11">
        <f t="shared" si="2"/>
        <v>-491.70000000000005</v>
      </c>
    </row>
    <row r="53" spans="1:6" x14ac:dyDescent="0.25">
      <c r="A53" s="19" t="s">
        <v>57</v>
      </c>
      <c r="B53" s="20">
        <v>260.19</v>
      </c>
      <c r="C53" s="21">
        <v>42748</v>
      </c>
      <c r="D53" s="21">
        <v>42718</v>
      </c>
      <c r="E53" s="10">
        <f t="shared" si="1"/>
        <v>-30</v>
      </c>
      <c r="F53" s="11">
        <f t="shared" si="2"/>
        <v>-7805.7</v>
      </c>
    </row>
    <row r="54" spans="1:6" x14ac:dyDescent="0.25">
      <c r="A54" s="19" t="s">
        <v>58</v>
      </c>
      <c r="B54" s="20">
        <v>491.21</v>
      </c>
      <c r="C54" s="21">
        <v>42748</v>
      </c>
      <c r="D54" s="21">
        <v>42718</v>
      </c>
      <c r="E54" s="10">
        <f t="shared" si="1"/>
        <v>-30</v>
      </c>
      <c r="F54" s="11">
        <f t="shared" si="2"/>
        <v>-14736.3</v>
      </c>
    </row>
    <row r="55" spans="1:6" x14ac:dyDescent="0.25">
      <c r="A55" s="19" t="s">
        <v>59</v>
      </c>
      <c r="B55" s="20">
        <v>296.95</v>
      </c>
      <c r="C55" s="21">
        <v>42748</v>
      </c>
      <c r="D55" s="21">
        <v>42718</v>
      </c>
      <c r="E55" s="10">
        <f t="shared" si="1"/>
        <v>-30</v>
      </c>
      <c r="F55" s="11">
        <f t="shared" si="2"/>
        <v>-8908.5</v>
      </c>
    </row>
    <row r="56" spans="1:6" x14ac:dyDescent="0.25">
      <c r="A56" s="19" t="s">
        <v>60</v>
      </c>
      <c r="B56" s="20">
        <v>85.82</v>
      </c>
      <c r="C56" s="21">
        <v>42748</v>
      </c>
      <c r="D56" s="21">
        <v>42718</v>
      </c>
      <c r="E56" s="10">
        <f t="shared" si="1"/>
        <v>-30</v>
      </c>
      <c r="F56" s="11">
        <f t="shared" si="2"/>
        <v>-2574.6</v>
      </c>
    </row>
    <row r="57" spans="1:6" x14ac:dyDescent="0.25">
      <c r="A57" s="12" t="s">
        <v>9</v>
      </c>
      <c r="B57" s="13">
        <f>SUM(B6:B56)</f>
        <v>58075.450000000004</v>
      </c>
      <c r="C57" s="14"/>
      <c r="D57" s="14"/>
      <c r="E57" s="15"/>
      <c r="F57" s="16">
        <f>SUM(F6:F56)</f>
        <v>1996552.7899999989</v>
      </c>
    </row>
    <row r="58" spans="1:6" x14ac:dyDescent="0.25">
      <c r="E58" s="1"/>
      <c r="F58" s="1"/>
    </row>
    <row r="59" spans="1:6" ht="15.75" thickBot="1" x14ac:dyDescent="0.3">
      <c r="E59" s="1"/>
      <c r="F59" s="1"/>
    </row>
    <row r="60" spans="1:6" ht="111" customHeight="1" thickBot="1" x14ac:dyDescent="0.3">
      <c r="A60" s="17"/>
      <c r="B60" s="34" t="s">
        <v>62</v>
      </c>
      <c r="C60" s="35"/>
      <c r="D60" s="36"/>
      <c r="E60" s="18">
        <f>IF(AND(F57&lt;&gt;"",B57&lt;&gt;0),F57/B57,"")</f>
        <v>34.378602146001427</v>
      </c>
      <c r="F60" s="1"/>
    </row>
    <row r="61" spans="1:6" x14ac:dyDescent="0.25">
      <c r="A61" s="1"/>
      <c r="B61" s="1"/>
      <c r="C61" s="1"/>
      <c r="D61" s="1"/>
      <c r="E61" s="1"/>
      <c r="F61" s="1"/>
    </row>
    <row r="62" spans="1:6" ht="15.75" x14ac:dyDescent="0.25">
      <c r="B62" s="24"/>
      <c r="C62" s="24"/>
      <c r="D62" s="24"/>
    </row>
  </sheetData>
  <mergeCells count="8">
    <mergeCell ref="F4:F5"/>
    <mergeCell ref="B62:D62"/>
    <mergeCell ref="B1:E1"/>
    <mergeCell ref="A3:D3"/>
    <mergeCell ref="A4:A5"/>
    <mergeCell ref="C4:C5"/>
    <mergeCell ref="E4:E5"/>
    <mergeCell ref="B60:D6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2017-03-30T08:46:14Z</dcterms:modified>
</cp:coreProperties>
</file>